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59AB25B5-2D86-441A-BF60-2ADB6767883D}" xr6:coauthVersionLast="47" xr6:coauthVersionMax="47" xr10:uidLastSave="{00000000-0000-0000-0000-000000000000}"/>
  <bookViews>
    <workbookView xWindow="-120" yWindow="-120" windowWidth="29040" windowHeight="15840" xr2:uid="{894537C0-89B0-427B-9C27-5E3D5FAB7DEE}"/>
  </bookViews>
  <sheets>
    <sheet name="FORTEZZA" sheetId="1" r:id="rId1"/>
    <sheet name="ESEMPI" sheetId="2" r:id="rId2"/>
  </sheets>
  <definedNames>
    <definedName name="_xlnm.Print_Area" localSheetId="1">ESEMPI!$A$1:$C$21</definedName>
    <definedName name="_xlnm.Print_Area" localSheetId="0">FORTEZZA!$A$1:$C$22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1" i="1"/>
  <c r="C11" i="2"/>
  <c r="C19" i="2" s="1"/>
  <c r="C4" i="2"/>
  <c r="C5" i="2" s="1"/>
  <c r="C8" i="2" s="1"/>
  <c r="C21" i="2"/>
  <c r="C43" i="1"/>
  <c r="D42" i="1"/>
  <c r="D41" i="1"/>
  <c r="D43" i="1" s="1"/>
  <c r="C39" i="1"/>
  <c r="D38" i="1"/>
  <c r="D37" i="1"/>
  <c r="C35" i="1"/>
  <c r="D34" i="1"/>
  <c r="D33" i="1"/>
  <c r="D32" i="1"/>
  <c r="D31" i="1"/>
  <c r="D30" i="1"/>
  <c r="D29" i="1"/>
  <c r="D35" i="1" s="1"/>
  <c r="F10" i="1"/>
  <c r="E10" i="1"/>
  <c r="C44" i="1" l="1"/>
  <c r="D39" i="1"/>
  <c r="C12" i="2"/>
  <c r="C15" i="2" s="1"/>
  <c r="C18" i="2"/>
  <c r="D44" i="1"/>
</calcChain>
</file>

<file path=xl/sharedStrings.xml><?xml version="1.0" encoding="utf-8"?>
<sst xmlns="http://schemas.openxmlformats.org/spreadsheetml/2006/main" count="71" uniqueCount="58">
  <si>
    <t>BOZZA</t>
  </si>
  <si>
    <t>PREVISIONE ECONOMICA ANNUA FORTEZZA</t>
  </si>
  <si>
    <t>COSTI</t>
  </si>
  <si>
    <t>Ammortamento attrezzature specifiche</t>
  </si>
  <si>
    <t xml:space="preserve">Ammort. spese pluriennali capitalizzate </t>
  </si>
  <si>
    <t>Montaggio / ripascimento</t>
  </si>
  <si>
    <t>Costo per servizi amministrativi generali</t>
  </si>
  <si>
    <t>Costo god. beni terzi (canone demaniale e tassa regionale)</t>
  </si>
  <si>
    <t>Costo per TARI</t>
  </si>
  <si>
    <t>Spese di pulizia iniziale/finale</t>
  </si>
  <si>
    <t>** Spese per personale di sorveglianza</t>
  </si>
  <si>
    <t>** Spese per pulizie ordinarie</t>
  </si>
  <si>
    <t>CAPITALE INVESTITO 3%</t>
  </si>
  <si>
    <t>TOTALE SPESE</t>
  </si>
  <si>
    <t>COSTI ASSUNTI DALL'ASSOCIATO</t>
  </si>
  <si>
    <t>MARGINE OPERATIVO</t>
  </si>
  <si>
    <t>CORRISPETTIVO COMPRENSIVO DELL'UTILE DELL'ASSOCIANTE DA DESTINARE ESCLUSIVAMENTE AL PARCO COSTIERO</t>
  </si>
  <si>
    <t>FORTEZZA</t>
  </si>
  <si>
    <t>attrezzature</t>
  </si>
  <si>
    <t xml:space="preserve">DeBiagi/acquisto 1 moscone </t>
  </si>
  <si>
    <t>**Masotti/attr bar</t>
  </si>
  <si>
    <t>** MOSCONE + POSTAZIONE BAGNINO</t>
  </si>
  <si>
    <t>**Passatoie</t>
  </si>
  <si>
    <t xml:space="preserve">**210 LETTINI </t>
  </si>
  <si>
    <t>** 90 OMBRELLONI</t>
  </si>
  <si>
    <t>attrezzature Totale</t>
  </si>
  <si>
    <t>costi pluriennali</t>
  </si>
  <si>
    <t>Edilcostruzioni/lavori edili nel cantiere del litorale di Taggia</t>
  </si>
  <si>
    <t>Sichetti Nicola/direzione tecnica spiagge</t>
  </si>
  <si>
    <t>costi pluriennali Totale</t>
  </si>
  <si>
    <t>investimenti</t>
  </si>
  <si>
    <t>** Montaggio  cabine 1' anno</t>
  </si>
  <si>
    <t>Ripascimento</t>
  </si>
  <si>
    <t>investimenti Totale</t>
  </si>
  <si>
    <t>FORTEZZA Totale</t>
  </si>
  <si>
    <t>Esempi di corrispettivi offerti i n diminuzione o aumento</t>
  </si>
  <si>
    <t>base d'asta</t>
  </si>
  <si>
    <t>corrispettivo offerto</t>
  </si>
  <si>
    <t>corrispettivo a favore di AMAIE Energia e Servizi S.r.l.</t>
  </si>
  <si>
    <t>A)</t>
  </si>
  <si>
    <t>B)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</si>
  <si>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</si>
  <si>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</si>
  <si>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</si>
  <si>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</si>
  <si>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</si>
  <si>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partecipazione agli utili 20% di C</t>
  </si>
  <si>
    <t>corrispettivo a favore di AMAIE Energia e Servizi S.r.l. (B-D)</t>
  </si>
  <si>
    <t>differenza in più (B-A)</t>
  </si>
  <si>
    <t>base d'asta + margine operativo</t>
  </si>
  <si>
    <t>caso 3) corrispettivo tra base d'asta e (base d'asta+margine operativo)</t>
  </si>
  <si>
    <t>caso 1) corrispettivo in diminuzione su base d'asta</t>
  </si>
  <si>
    <t>caso 2) corrispettivo in aumento su (base d'asta+margine operativo)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</si>
  <si>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</si>
  <si>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differenza in meno (A-B)</t>
  </si>
  <si>
    <t>BASE D'ASTA + MARGINE OPERATIVO</t>
  </si>
  <si>
    <t>CORRISPETTIVO MINIMO DI COPERTURA DEI SOLI COSTI DIRETTI SOSTENUTI DALL'ASSOCIANTE</t>
  </si>
  <si>
    <t>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</si>
</sst>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0" fontId="6" fillId="3" borderId="5" xfId="0" applyFont="1" applyFill="1" applyBorder="1" applyAlignment="1">
      <alignment vertical="center"/>
    </xf>
    <xf numFmtId="166" fontId="6" fillId="3" borderId="5" xfId="1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4" fontId="8" fillId="0" borderId="5" xfId="0" applyNumberFormat="1" applyFont="1" applyBorder="1" applyAlignment="1">
      <alignment vertical="center"/>
    </xf>
    <xf numFmtId="166" fontId="6" fillId="0" borderId="4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3" borderId="6" xfId="0" applyFont="1" applyFill="1" applyBorder="1" applyAlignment="1">
      <alignment horizontal="left"/>
    </xf>
    <xf numFmtId="3" fontId="9" fillId="3" borderId="6" xfId="0" applyNumberFormat="1" applyFont="1" applyFill="1" applyBorder="1"/>
    <xf numFmtId="0" fontId="9" fillId="3" borderId="6" xfId="0" applyFont="1" applyFill="1" applyBorder="1" applyAlignment="1">
      <alignment horizontal="left" indent="1"/>
    </xf>
    <xf numFmtId="0" fontId="0" fillId="3" borderId="6" xfId="0" applyFill="1" applyBorder="1" applyAlignment="1">
      <alignment horizontal="left" indent="2"/>
    </xf>
    <xf numFmtId="3" fontId="0" fillId="3" borderId="6" xfId="0" applyNumberFormat="1" applyFill="1" applyBorder="1"/>
    <xf numFmtId="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7" fillId="0" borderId="0" xfId="0" applyNumberFormat="1" applyFont="1" applyAlignment="1">
      <alignment vertical="center"/>
    </xf>
    <xf numFmtId="3" fontId="9" fillId="3" borderId="6" xfId="0" applyNumberFormat="1" applyFont="1" applyFill="1" applyBorder="1" applyAlignment="1">
      <alignment vertical="center"/>
    </xf>
    <xf numFmtId="3" fontId="0" fillId="3" borderId="6" xfId="0" applyNumberFormat="1" applyFill="1" applyBorder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1EF3E-F46E-496C-B835-B7DC57B6668F}">
  <dimension ref="A1:F44"/>
  <sheetViews>
    <sheetView tabSelected="1" topLeftCell="A12" workbookViewId="0">
      <selection activeCell="C22" sqref="C22"/>
    </sheetView>
  </sheetViews>
  <sheetFormatPr defaultRowHeight="15" x14ac:dyDescent="0.25"/>
  <cols>
    <col min="1" max="1" width="4.28515625" style="1" customWidth="1"/>
    <col min="2" max="2" width="58.28515625" customWidth="1"/>
    <col min="3" max="3" width="13.85546875" style="28" customWidth="1"/>
    <col min="4" max="4" width="13.85546875" customWidth="1"/>
  </cols>
  <sheetData>
    <row r="1" spans="1:6" ht="18.75" x14ac:dyDescent="0.3">
      <c r="B1" s="2" t="s">
        <v>0</v>
      </c>
    </row>
    <row r="2" spans="1:6" ht="15.75" thickBot="1" x14ac:dyDescent="0.3"/>
    <row r="3" spans="1:6" ht="33" customHeight="1" thickBot="1" x14ac:dyDescent="0.3">
      <c r="B3" s="25" t="s">
        <v>1</v>
      </c>
      <c r="C3" s="26"/>
    </row>
    <row r="4" spans="1:6" ht="33" customHeight="1" thickBot="1" x14ac:dyDescent="0.3">
      <c r="B4" s="3" t="s">
        <v>2</v>
      </c>
      <c r="C4" s="4"/>
    </row>
    <row r="5" spans="1:6" ht="33" customHeight="1" thickBot="1" x14ac:dyDescent="0.3">
      <c r="B5" s="5" t="s">
        <v>3</v>
      </c>
      <c r="C5" s="6">
        <v>8008</v>
      </c>
    </row>
    <row r="6" spans="1:6" ht="33" customHeight="1" thickBot="1" x14ac:dyDescent="0.3">
      <c r="B6" s="5" t="s">
        <v>4</v>
      </c>
      <c r="C6" s="6">
        <v>2192</v>
      </c>
    </row>
    <row r="7" spans="1:6" ht="33" customHeight="1" thickBot="1" x14ac:dyDescent="0.3">
      <c r="B7" s="5" t="s">
        <v>5</v>
      </c>
      <c r="C7" s="6">
        <v>2000</v>
      </c>
    </row>
    <row r="8" spans="1:6" ht="33" customHeight="1" thickBot="1" x14ac:dyDescent="0.3">
      <c r="B8" s="7" t="s">
        <v>6</v>
      </c>
      <c r="C8" s="8">
        <v>3000</v>
      </c>
    </row>
    <row r="9" spans="1:6" ht="33" customHeight="1" thickBot="1" x14ac:dyDescent="0.3">
      <c r="B9" s="7" t="s">
        <v>7</v>
      </c>
      <c r="C9" s="8">
        <v>4500</v>
      </c>
    </row>
    <row r="10" spans="1:6" ht="33" customHeight="1" thickBot="1" x14ac:dyDescent="0.3">
      <c r="B10" s="5" t="s">
        <v>8</v>
      </c>
      <c r="C10" s="6">
        <v>2400</v>
      </c>
      <c r="E10">
        <f>160*2.6</f>
        <v>416</v>
      </c>
      <c r="F10">
        <f>(1050*2.6)*70%</f>
        <v>1910.9999999999998</v>
      </c>
    </row>
    <row r="11" spans="1:6" ht="33" customHeight="1" thickBot="1" x14ac:dyDescent="0.3">
      <c r="B11" s="5" t="s">
        <v>9</v>
      </c>
      <c r="C11" s="6">
        <v>1500</v>
      </c>
    </row>
    <row r="12" spans="1:6" ht="33" customHeight="1" thickBot="1" x14ac:dyDescent="0.3">
      <c r="B12" s="7" t="s">
        <v>10</v>
      </c>
      <c r="C12" s="8">
        <v>15000</v>
      </c>
    </row>
    <row r="13" spans="1:6" ht="33" customHeight="1" thickBot="1" x14ac:dyDescent="0.3">
      <c r="B13" s="5" t="s">
        <v>11</v>
      </c>
      <c r="C13" s="6">
        <v>7000</v>
      </c>
    </row>
    <row r="14" spans="1:6" ht="33" customHeight="1" thickBot="1" x14ac:dyDescent="0.3">
      <c r="B14" s="9" t="s">
        <v>12</v>
      </c>
      <c r="C14" s="10">
        <v>1822.9199999999998</v>
      </c>
    </row>
    <row r="15" spans="1:6" ht="33" customHeight="1" thickBot="1" x14ac:dyDescent="0.3">
      <c r="A15" s="1">
        <v>1</v>
      </c>
      <c r="B15" s="3" t="s">
        <v>13</v>
      </c>
      <c r="C15" s="11">
        <v>47422.92</v>
      </c>
    </row>
    <row r="16" spans="1:6" ht="33" customHeight="1" thickBot="1" x14ac:dyDescent="0.3">
      <c r="A16" s="1">
        <v>2</v>
      </c>
      <c r="B16" s="12" t="s">
        <v>14</v>
      </c>
      <c r="C16" s="13">
        <v>22000</v>
      </c>
    </row>
    <row r="17" spans="1:4" ht="33" customHeight="1" thickBot="1" x14ac:dyDescent="0.3">
      <c r="A17" s="1">
        <v>3</v>
      </c>
      <c r="B17" s="14" t="s">
        <v>56</v>
      </c>
      <c r="C17" s="15">
        <v>25422.92</v>
      </c>
    </row>
    <row r="18" spans="1:4" ht="33" customHeight="1" thickBot="1" x14ac:dyDescent="0.3">
      <c r="A18" s="1">
        <v>4</v>
      </c>
      <c r="B18" s="27" t="s">
        <v>57</v>
      </c>
      <c r="C18" s="15">
        <f>ROUND(C17/100,0)*100</f>
        <v>25400</v>
      </c>
    </row>
    <row r="19" spans="1:4" ht="33" customHeight="1" thickBot="1" x14ac:dyDescent="0.3">
      <c r="A19" s="1">
        <v>5</v>
      </c>
      <c r="B19" s="7" t="s">
        <v>15</v>
      </c>
      <c r="C19" s="16">
        <v>9800</v>
      </c>
    </row>
    <row r="20" spans="1:4" ht="33" customHeight="1" thickBot="1" x14ac:dyDescent="0.3">
      <c r="A20" s="1">
        <v>6</v>
      </c>
      <c r="B20" s="17" t="s">
        <v>16</v>
      </c>
      <c r="C20" s="15">
        <v>35222.92</v>
      </c>
    </row>
    <row r="21" spans="1:4" ht="33" customHeight="1" thickBot="1" x14ac:dyDescent="0.3">
      <c r="A21" s="1">
        <v>7</v>
      </c>
      <c r="B21" s="14" t="s">
        <v>55</v>
      </c>
      <c r="C21" s="15">
        <f>ROUND(C20/100,0)*100</f>
        <v>35200</v>
      </c>
    </row>
    <row r="22" spans="1:4" ht="33" customHeight="1" x14ac:dyDescent="0.25">
      <c r="A22" t="s">
        <v>53</v>
      </c>
      <c r="B22" s="18"/>
      <c r="C22" s="29"/>
    </row>
    <row r="23" spans="1:4" ht="33" customHeight="1" x14ac:dyDescent="0.25">
      <c r="B23" s="18"/>
      <c r="C23" s="29"/>
    </row>
    <row r="24" spans="1:4" ht="33" customHeight="1" x14ac:dyDescent="0.25">
      <c r="B24" s="18"/>
      <c r="C24" s="29"/>
    </row>
    <row r="25" spans="1:4" ht="33" customHeight="1" x14ac:dyDescent="0.25">
      <c r="B25" s="18"/>
      <c r="C25" s="29"/>
    </row>
    <row r="26" spans="1:4" ht="28.5" customHeight="1" x14ac:dyDescent="0.25">
      <c r="B26" s="18"/>
      <c r="C26" s="29"/>
    </row>
    <row r="27" spans="1:4" x14ac:dyDescent="0.25">
      <c r="B27" s="19" t="s">
        <v>17</v>
      </c>
      <c r="C27" s="30"/>
      <c r="D27" s="20"/>
    </row>
    <row r="28" spans="1:4" x14ac:dyDescent="0.25">
      <c r="B28" s="21" t="s">
        <v>18</v>
      </c>
      <c r="C28" s="30"/>
      <c r="D28" s="20"/>
    </row>
    <row r="29" spans="1:4" x14ac:dyDescent="0.25">
      <c r="B29" s="22" t="s">
        <v>19</v>
      </c>
      <c r="C29" s="31">
        <v>2065</v>
      </c>
      <c r="D29" s="23">
        <f>(C29*12.5%)</f>
        <v>258.125</v>
      </c>
    </row>
    <row r="30" spans="1:4" x14ac:dyDescent="0.25">
      <c r="B30" s="22" t="s">
        <v>20</v>
      </c>
      <c r="C30" s="31">
        <v>5400</v>
      </c>
      <c r="D30" s="23">
        <f t="shared" ref="D30:D32" si="0">(C30*12.5%)</f>
        <v>675</v>
      </c>
    </row>
    <row r="31" spans="1:4" x14ac:dyDescent="0.25">
      <c r="B31" s="22" t="s">
        <v>21</v>
      </c>
      <c r="C31" s="31">
        <v>3000</v>
      </c>
      <c r="D31" s="23">
        <f t="shared" si="0"/>
        <v>375</v>
      </c>
    </row>
    <row r="32" spans="1:4" x14ac:dyDescent="0.25">
      <c r="B32" s="22" t="s">
        <v>22</v>
      </c>
      <c r="C32" s="31">
        <v>1400</v>
      </c>
      <c r="D32" s="23">
        <f t="shared" si="0"/>
        <v>175</v>
      </c>
    </row>
    <row r="33" spans="2:4" x14ac:dyDescent="0.25">
      <c r="B33" s="22" t="s">
        <v>23</v>
      </c>
      <c r="C33" s="31">
        <v>13650</v>
      </c>
      <c r="D33" s="23">
        <f>(C33*25%)</f>
        <v>3412.5</v>
      </c>
    </row>
    <row r="34" spans="2:4" x14ac:dyDescent="0.25">
      <c r="B34" s="22" t="s">
        <v>24</v>
      </c>
      <c r="C34" s="31">
        <v>12150</v>
      </c>
      <c r="D34" s="23">
        <f>(C34*25%)</f>
        <v>3037.5</v>
      </c>
    </row>
    <row r="35" spans="2:4" x14ac:dyDescent="0.25">
      <c r="B35" s="21" t="s">
        <v>25</v>
      </c>
      <c r="C35" s="30">
        <f>SUM(C29:C34)</f>
        <v>37665</v>
      </c>
      <c r="D35" s="20">
        <f>SUM(D29:D34)</f>
        <v>7933.125</v>
      </c>
    </row>
    <row r="36" spans="2:4" x14ac:dyDescent="0.25">
      <c r="B36" s="21" t="s">
        <v>26</v>
      </c>
      <c r="C36" s="30"/>
      <c r="D36" s="20"/>
    </row>
    <row r="37" spans="2:4" x14ac:dyDescent="0.25">
      <c r="B37" s="22" t="s">
        <v>27</v>
      </c>
      <c r="C37" s="31">
        <v>12663</v>
      </c>
      <c r="D37" s="23">
        <f>(C37*12.5%)</f>
        <v>1582.875</v>
      </c>
    </row>
    <row r="38" spans="2:4" x14ac:dyDescent="0.25">
      <c r="B38" s="22" t="s">
        <v>28</v>
      </c>
      <c r="C38" s="31">
        <v>2436</v>
      </c>
      <c r="D38" s="23">
        <f>(C38*25%)</f>
        <v>609</v>
      </c>
    </row>
    <row r="39" spans="2:4" x14ac:dyDescent="0.25">
      <c r="B39" s="21" t="s">
        <v>29</v>
      </c>
      <c r="C39" s="30">
        <f>SUM(C37:C38)</f>
        <v>15099</v>
      </c>
      <c r="D39" s="20">
        <f>SUM(D37:D38)</f>
        <v>2191.875</v>
      </c>
    </row>
    <row r="40" spans="2:4" x14ac:dyDescent="0.25">
      <c r="B40" s="21" t="s">
        <v>30</v>
      </c>
      <c r="C40" s="30"/>
      <c r="D40" s="20"/>
    </row>
    <row r="41" spans="2:4" x14ac:dyDescent="0.25">
      <c r="B41" s="22" t="s">
        <v>31</v>
      </c>
      <c r="C41" s="31">
        <v>6000</v>
      </c>
      <c r="D41" s="23">
        <f>(C41*25%)</f>
        <v>1500</v>
      </c>
    </row>
    <row r="42" spans="2:4" x14ac:dyDescent="0.25">
      <c r="B42" s="22" t="s">
        <v>32</v>
      </c>
      <c r="C42" s="31">
        <v>2000</v>
      </c>
      <c r="D42" s="23">
        <f>(C42*25%)</f>
        <v>500</v>
      </c>
    </row>
    <row r="43" spans="2:4" x14ac:dyDescent="0.25">
      <c r="B43" s="21" t="s">
        <v>33</v>
      </c>
      <c r="C43" s="30">
        <f>SUM(C41:C42)</f>
        <v>8000</v>
      </c>
      <c r="D43" s="20">
        <f>SUM(D41:D42)</f>
        <v>2000</v>
      </c>
    </row>
    <row r="44" spans="2:4" x14ac:dyDescent="0.25">
      <c r="B44" s="19" t="s">
        <v>34</v>
      </c>
      <c r="C44" s="30">
        <f>SUM(C35+C39+C43)</f>
        <v>60764</v>
      </c>
      <c r="D44" s="20">
        <f>SUM(D35+D39+D43)</f>
        <v>12125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29F48-1C76-4C77-A2BC-DDFAA10CAA75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4"/>
  </cols>
  <sheetData>
    <row r="1" spans="1:3" x14ac:dyDescent="0.25">
      <c r="B1" t="s">
        <v>35</v>
      </c>
    </row>
    <row r="3" spans="1:3" x14ac:dyDescent="0.25">
      <c r="B3" t="s">
        <v>51</v>
      </c>
    </row>
    <row r="4" spans="1:3" x14ac:dyDescent="0.25">
      <c r="A4" t="s">
        <v>39</v>
      </c>
      <c r="B4" t="s">
        <v>36</v>
      </c>
      <c r="C4" s="24">
        <f>ROUND(FORTEZZA!C17/100,0)*100</f>
        <v>25400</v>
      </c>
    </row>
    <row r="5" spans="1:3" x14ac:dyDescent="0.25">
      <c r="A5" t="s">
        <v>40</v>
      </c>
      <c r="B5" t="s">
        <v>37</v>
      </c>
      <c r="C5" s="24">
        <f>C4-C6</f>
        <v>23400</v>
      </c>
    </row>
    <row r="6" spans="1:3" x14ac:dyDescent="0.25">
      <c r="A6" t="s">
        <v>41</v>
      </c>
      <c r="B6" t="s">
        <v>54</v>
      </c>
      <c r="C6" s="24">
        <v>2000</v>
      </c>
    </row>
    <row r="7" spans="1:3" x14ac:dyDescent="0.25">
      <c r="A7" t="s">
        <v>42</v>
      </c>
      <c r="B7" t="s">
        <v>43</v>
      </c>
      <c r="C7" s="24">
        <v>400</v>
      </c>
    </row>
    <row r="8" spans="1:3" x14ac:dyDescent="0.25">
      <c r="A8" t="s">
        <v>44</v>
      </c>
      <c r="B8" t="s">
        <v>45</v>
      </c>
      <c r="C8" s="24">
        <f>C5+C7</f>
        <v>23800</v>
      </c>
    </row>
    <row r="10" spans="1:3" x14ac:dyDescent="0.25">
      <c r="B10" t="s">
        <v>52</v>
      </c>
    </row>
    <row r="11" spans="1:3" x14ac:dyDescent="0.25">
      <c r="A11" t="s">
        <v>39</v>
      </c>
      <c r="B11" t="s">
        <v>49</v>
      </c>
      <c r="C11" s="24">
        <f>ROUND(FORTEZZA!C20/100,0)*100</f>
        <v>35200</v>
      </c>
    </row>
    <row r="12" spans="1:3" x14ac:dyDescent="0.25">
      <c r="A12" t="s">
        <v>40</v>
      </c>
      <c r="B12" t="s">
        <v>37</v>
      </c>
      <c r="C12" s="24">
        <f>C11+C13</f>
        <v>37200</v>
      </c>
    </row>
    <row r="13" spans="1:3" x14ac:dyDescent="0.25">
      <c r="A13" t="s">
        <v>41</v>
      </c>
      <c r="B13" t="s">
        <v>48</v>
      </c>
      <c r="C13" s="24">
        <v>2000</v>
      </c>
    </row>
    <row r="14" spans="1:3" x14ac:dyDescent="0.25">
      <c r="A14" t="s">
        <v>42</v>
      </c>
      <c r="B14" t="s">
        <v>46</v>
      </c>
      <c r="C14" s="24">
        <v>400</v>
      </c>
    </row>
    <row r="15" spans="1:3" x14ac:dyDescent="0.25">
      <c r="A15" t="s">
        <v>44</v>
      </c>
      <c r="B15" t="s">
        <v>47</v>
      </c>
      <c r="C15" s="24">
        <f>C12-C14</f>
        <v>36800</v>
      </c>
    </row>
    <row r="17" spans="1:3" x14ac:dyDescent="0.25">
      <c r="B17" t="s">
        <v>50</v>
      </c>
    </row>
    <row r="18" spans="1:3" x14ac:dyDescent="0.25">
      <c r="A18" t="s">
        <v>39</v>
      </c>
      <c r="B18" t="s">
        <v>36</v>
      </c>
      <c r="C18" s="24">
        <f>C4</f>
        <v>25400</v>
      </c>
    </row>
    <row r="19" spans="1:3" x14ac:dyDescent="0.25">
      <c r="A19" t="s">
        <v>40</v>
      </c>
      <c r="B19" t="s">
        <v>49</v>
      </c>
      <c r="C19" s="24">
        <f>C11</f>
        <v>35200</v>
      </c>
    </row>
    <row r="20" spans="1:3" x14ac:dyDescent="0.25">
      <c r="A20" t="s">
        <v>41</v>
      </c>
      <c r="B20" t="s">
        <v>37</v>
      </c>
      <c r="C20" s="24">
        <v>28000</v>
      </c>
    </row>
    <row r="21" spans="1:3" x14ac:dyDescent="0.25">
      <c r="A21" t="s">
        <v>42</v>
      </c>
      <c r="B21" t="s">
        <v>38</v>
      </c>
      <c r="C21" s="24">
        <f>C20</f>
        <v>28000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FORTEZZA</vt:lpstr>
      <vt:lpstr>ESEMPI</vt:lpstr>
      <vt:lpstr>ESEMPI!Area_stampa</vt:lpstr>
      <vt:lpstr>FORTEZZA!Area_stampa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Dentis</dc:creator>
  <cp:lastModifiedBy>Luca Dentis</cp:lastModifiedBy>
  <cp:lastPrinted>2022-05-04T14:33:09Z</cp:lastPrinted>
  <dcterms:created xsi:type="dcterms:W3CDTF">2022-05-04T06:28:32Z</dcterms:created>
  <dcterms:modified xsi:type="dcterms:W3CDTF">2022-05-05T04:09:46Z</dcterms:modified>
</cp:coreProperties>
</file>